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8800" windowHeight="11685"/>
  </bookViews>
  <sheets>
    <sheet name="总得分表(5次 ) (2)" sheetId="1" r:id="rId1"/>
  </sheets>
  <externalReferences>
    <externalReference r:id="rId2"/>
  </externalReferences>
  <definedNames>
    <definedName name="_xlnm.Print_Area" localSheetId="0">'总得分表(5次 ) (2)'!$A$1:$J$17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13" i="1"/>
  <c r="F12" i="1"/>
  <c r="F11" i="1"/>
  <c r="F10" i="1"/>
  <c r="F9" i="1"/>
  <c r="I6" i="1"/>
  <c r="E6" i="1"/>
  <c r="F6" i="1" s="1"/>
  <c r="I5" i="1"/>
  <c r="E5" i="1"/>
  <c r="F5" i="1" s="1"/>
  <c r="F15" i="1" s="1"/>
  <c r="I4" i="1"/>
  <c r="E4" i="1"/>
  <c r="F4" i="1" s="1"/>
  <c r="C15" i="1" l="1"/>
  <c r="G5" i="1" l="1"/>
  <c r="H5" i="1" s="1"/>
  <c r="G6" i="1"/>
  <c r="H6" i="1" s="1"/>
  <c r="G4" i="1"/>
  <c r="H4" i="1" s="1"/>
</calcChain>
</file>

<file path=xl/sharedStrings.xml><?xml version="1.0" encoding="utf-8"?>
<sst xmlns="http://schemas.openxmlformats.org/spreadsheetml/2006/main" count="17" uniqueCount="17">
  <si>
    <t>项目名称：东台市人民医院医学检验外包服务项目（第五次）</t>
  </si>
  <si>
    <t>序号</t>
  </si>
  <si>
    <t>投标单位</t>
  </si>
  <si>
    <t>报价
（元）</t>
  </si>
  <si>
    <t>优惠率报价
（%）</t>
    <phoneticPr fontId="3" type="noConversion"/>
  </si>
  <si>
    <t>折扣报价
（%）</t>
    <phoneticPr fontId="3" type="noConversion"/>
  </si>
  <si>
    <t>评审折扣率
小微折扣
（%）</t>
    <phoneticPr fontId="3" type="noConversion"/>
  </si>
  <si>
    <t>报价得分</t>
  </si>
  <si>
    <t>其他得分</t>
  </si>
  <si>
    <t>合计</t>
  </si>
  <si>
    <t>南京迪安医学检验所有限公司</t>
  </si>
  <si>
    <t>南京艾迪康医学检验所有限公司</t>
  </si>
  <si>
    <t>无锡正则精准医学检验有限公司</t>
  </si>
  <si>
    <t>评标基准价</t>
  </si>
  <si>
    <t>价格权重</t>
  </si>
  <si>
    <t>评委签名：</t>
  </si>
  <si>
    <t>各投标人评审得分情况表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</si>
</sst>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8">
    <font>
      <sz val="12"/>
      <name val="宋体"/>
      <family val="3"/>
      <charset val="134"/>
    </font>
    <font>
      <sz val="12"/>
      <name val="宋体"/>
      <family val="3"/>
      <charset val="134"/>
    </font>
    <font>
      <sz val="18"/>
      <name val="黑体"/>
      <family val="3"/>
      <charset val="134"/>
    </font>
    <font>
      <sz val="9"/>
      <name val="宋体"/>
      <family val="3"/>
      <charset val="134"/>
    </font>
    <font>
      <sz val="14"/>
      <name val="楷体"/>
      <family val="3"/>
      <charset val="134"/>
    </font>
    <font>
      <sz val="11"/>
      <name val="宋体"/>
      <family val="3"/>
      <charset val="134"/>
    </font>
    <font>
      <sz val="12"/>
      <color rgb="FF000000"/>
      <name val="方正仿宋_GBK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7" fillId="0" borderId="4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vertical="center" wrapText="1"/>
    </xf>
    <xf numFmtId="0" fontId="4" fillId="0" borderId="0" xfId="0" applyNumberFormat="1" applyFont="1" applyBorder="1" applyAlignment="1">
      <alignment vertical="center"/>
    </xf>
    <xf numFmtId="9" fontId="5" fillId="0" borderId="1" xfId="0" applyNumberFormat="1" applyFont="1" applyBorder="1" applyAlignment="1">
      <alignment horizontal="center" vertical="center"/>
    </xf>
    <xf numFmtId="9" fontId="5" fillId="0" borderId="7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26&#24180;&#24320;&#26631;&#39033;&#30446;\000&#20154;&#27665;&#21307;&#38498;\0225-0129-1229-1205-1112-&#21556;-&#19996;&#21488;&#24066;&#20154;&#27665;&#21307;&#38498;&#21307;&#23398;&#26816;&#39564;&#22806;&#21253;&#26381;&#21153;&#39033;&#30446;\&#24320;&#35780;&#26631;\&#24320;&#35780;&#26631;-&#20116;&#27425;\dzpb_pfhz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5">
          <cell r="C5" t="str">
            <v>南京迪安医学检验所有限公司</v>
          </cell>
          <cell r="E5">
            <v>95</v>
          </cell>
          <cell r="F5">
            <v>97</v>
          </cell>
          <cell r="G5">
            <v>98</v>
          </cell>
          <cell r="H5">
            <v>97</v>
          </cell>
          <cell r="I5">
            <v>96</v>
          </cell>
          <cell r="J5">
            <v>96.6</v>
          </cell>
        </row>
        <row r="6">
          <cell r="C6" t="str">
            <v>南京艾迪康医学检验所有限公司</v>
          </cell>
          <cell r="E6">
            <v>91.5</v>
          </cell>
          <cell r="F6">
            <v>89</v>
          </cell>
          <cell r="G6">
            <v>94.5</v>
          </cell>
          <cell r="H6">
            <v>94.5</v>
          </cell>
          <cell r="I6">
            <v>92</v>
          </cell>
          <cell r="J6">
            <v>92.3</v>
          </cell>
        </row>
        <row r="7">
          <cell r="C7" t="str">
            <v>无锡正则精准医学检验有限公司</v>
          </cell>
          <cell r="E7">
            <v>78</v>
          </cell>
          <cell r="F7">
            <v>68</v>
          </cell>
          <cell r="G7">
            <v>73</v>
          </cell>
          <cell r="H7">
            <v>78</v>
          </cell>
          <cell r="I7">
            <v>75.5</v>
          </cell>
          <cell r="J7">
            <v>74.5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view="pageBreakPreview" zoomScaleNormal="100" workbookViewId="0">
      <selection activeCell="G5" sqref="G5"/>
    </sheetView>
  </sheetViews>
  <sheetFormatPr defaultColWidth="9" defaultRowHeight="14.25"/>
  <cols>
    <col min="1" max="1" width="4.75" customWidth="1"/>
    <col min="2" max="2" width="32" customWidth="1"/>
    <col min="3" max="3" width="12" style="1" hidden="1" customWidth="1"/>
    <col min="4" max="4" width="12" style="1" customWidth="1"/>
    <col min="5" max="5" width="12" style="1" hidden="1" customWidth="1"/>
    <col min="6" max="6" width="13" style="1" customWidth="1"/>
    <col min="7" max="9" width="9.75" customWidth="1"/>
    <col min="10" max="10" width="9" style="1" customWidth="1"/>
    <col min="11" max="11" width="9" customWidth="1"/>
    <col min="13" max="13" width="22.125" customWidth="1"/>
  </cols>
  <sheetData>
    <row r="1" spans="1:13" ht="48.95" customHeight="1">
      <c r="A1" s="24" t="s">
        <v>16</v>
      </c>
      <c r="B1" s="24"/>
      <c r="C1" s="24"/>
      <c r="D1" s="24"/>
      <c r="E1" s="24"/>
      <c r="F1" s="24"/>
      <c r="G1" s="24"/>
      <c r="H1" s="24"/>
      <c r="I1" s="24"/>
    </row>
    <row r="2" spans="1:13" ht="48.95" customHeight="1">
      <c r="A2" s="25" t="s">
        <v>0</v>
      </c>
      <c r="B2" s="26"/>
      <c r="C2" s="26"/>
      <c r="D2" s="26"/>
      <c r="E2" s="26"/>
      <c r="F2" s="26"/>
      <c r="G2" s="26"/>
      <c r="H2" s="26"/>
      <c r="I2" s="26"/>
    </row>
    <row r="3" spans="1:13" ht="39" customHeight="1">
      <c r="A3" s="2" t="s">
        <v>1</v>
      </c>
      <c r="B3" s="3" t="s">
        <v>2</v>
      </c>
      <c r="C3" s="4" t="s">
        <v>3</v>
      </c>
      <c r="D3" s="5" t="s">
        <v>4</v>
      </c>
      <c r="E3" s="4" t="s">
        <v>5</v>
      </c>
      <c r="F3" s="4" t="s">
        <v>6</v>
      </c>
      <c r="G3" s="3" t="s">
        <v>7</v>
      </c>
      <c r="H3" s="3" t="s">
        <v>8</v>
      </c>
      <c r="I3" s="3" t="s">
        <v>9</v>
      </c>
      <c r="L3" s="6"/>
    </row>
    <row r="4" spans="1:13" s="12" customFormat="1" ht="36.950000000000003" customHeight="1">
      <c r="A4" s="7">
        <v>1</v>
      </c>
      <c r="B4" s="8" t="s">
        <v>10</v>
      </c>
      <c r="C4" s="9"/>
      <c r="D4" s="10">
        <v>82</v>
      </c>
      <c r="E4" s="9">
        <f>100-D4</f>
        <v>18</v>
      </c>
      <c r="F4" s="9">
        <f>IF(E4="","",E4)</f>
        <v>18</v>
      </c>
      <c r="G4" s="11">
        <f>C$15/F4*$H$15*100</f>
        <v>27.999999999999996</v>
      </c>
      <c r="H4" s="11">
        <f>I4-G4</f>
        <v>68</v>
      </c>
      <c r="I4" s="11">
        <f>VLOOKUP(B4,[1]sheet1!$C$5:$J$7,7,FALSE)</f>
        <v>96</v>
      </c>
      <c r="M4"/>
    </row>
    <row r="5" spans="1:13" s="12" customFormat="1" ht="36.950000000000003" customHeight="1">
      <c r="A5" s="7">
        <v>2</v>
      </c>
      <c r="B5" s="8" t="s">
        <v>11</v>
      </c>
      <c r="C5" s="9"/>
      <c r="D5" s="10">
        <v>82</v>
      </c>
      <c r="E5" s="9">
        <f>100-D5</f>
        <v>18</v>
      </c>
      <c r="F5" s="9">
        <f>IF(E5="","",E5)</f>
        <v>18</v>
      </c>
      <c r="G5" s="11">
        <f>C$15/F5*$H$15*100</f>
        <v>27.999999999999996</v>
      </c>
      <c r="H5" s="11">
        <f>I5-G5</f>
        <v>64</v>
      </c>
      <c r="I5" s="11">
        <f>VLOOKUP(B5,[1]sheet1!$C$5:$J$7,7,FALSE)</f>
        <v>92</v>
      </c>
      <c r="L5" s="6"/>
      <c r="M5"/>
    </row>
    <row r="6" spans="1:13" s="12" customFormat="1" ht="36.950000000000003" customHeight="1">
      <c r="A6" s="7">
        <v>3</v>
      </c>
      <c r="B6" s="8" t="s">
        <v>12</v>
      </c>
      <c r="C6" s="9"/>
      <c r="D6" s="10">
        <v>79</v>
      </c>
      <c r="E6" s="9">
        <f>100-D6</f>
        <v>21</v>
      </c>
      <c r="F6" s="9">
        <f>E6*0.8</f>
        <v>16.8</v>
      </c>
      <c r="G6" s="11">
        <f>C$15/F6*$H$15*100</f>
        <v>30</v>
      </c>
      <c r="H6" s="11">
        <f>I6-G6</f>
        <v>45.5</v>
      </c>
      <c r="I6" s="11">
        <f>VLOOKUP(B6,[1]sheet1!$C$5:$J$7,7,FALSE)</f>
        <v>75.5</v>
      </c>
      <c r="M6"/>
    </row>
    <row r="7" spans="1:13" ht="30" hidden="1" customHeight="1">
      <c r="A7" s="13">
        <v>4</v>
      </c>
      <c r="B7" s="14"/>
      <c r="C7" s="15"/>
      <c r="D7" s="15"/>
      <c r="E7" s="16"/>
      <c r="F7" s="9"/>
      <c r="G7" s="11"/>
      <c r="H7" s="11"/>
      <c r="I7" s="11"/>
    </row>
    <row r="8" spans="1:13" ht="30" hidden="1" customHeight="1">
      <c r="A8" s="13">
        <v>5</v>
      </c>
      <c r="B8" s="17"/>
      <c r="C8" s="18"/>
      <c r="D8" s="19"/>
      <c r="E8" s="9"/>
      <c r="F8" s="9"/>
      <c r="G8" s="11"/>
      <c r="H8" s="20"/>
      <c r="I8" s="20"/>
    </row>
    <row r="9" spans="1:13" ht="30" hidden="1" customHeight="1">
      <c r="A9" s="21">
        <v>6</v>
      </c>
      <c r="B9" s="3"/>
      <c r="C9" s="3"/>
      <c r="D9" s="3"/>
      <c r="E9" s="3"/>
      <c r="F9" s="9" t="str">
        <f t="shared" ref="F9:F14" si="0">IF(E9="","",E9)</f>
        <v/>
      </c>
      <c r="G9" s="20"/>
      <c r="H9" s="20"/>
      <c r="I9" s="20"/>
    </row>
    <row r="10" spans="1:13" ht="30" hidden="1" customHeight="1">
      <c r="A10" s="13">
        <v>7</v>
      </c>
      <c r="B10" s="3"/>
      <c r="C10" s="3"/>
      <c r="D10" s="3"/>
      <c r="E10" s="3"/>
      <c r="F10" s="9" t="str">
        <f t="shared" si="0"/>
        <v/>
      </c>
      <c r="G10" s="20"/>
      <c r="H10" s="20"/>
      <c r="I10" s="20"/>
    </row>
    <row r="11" spans="1:13" ht="30" hidden="1" customHeight="1">
      <c r="A11" s="21">
        <v>8</v>
      </c>
      <c r="B11" s="3"/>
      <c r="C11" s="3"/>
      <c r="D11" s="3"/>
      <c r="E11" s="3"/>
      <c r="F11" s="9" t="str">
        <f t="shared" si="0"/>
        <v/>
      </c>
      <c r="G11" s="20"/>
      <c r="H11" s="20"/>
      <c r="I11" s="20"/>
    </row>
    <row r="12" spans="1:13" ht="30" hidden="1" customHeight="1">
      <c r="A12" s="13">
        <v>9</v>
      </c>
      <c r="B12" s="3"/>
      <c r="C12" s="3"/>
      <c r="D12" s="3"/>
      <c r="E12" s="3"/>
      <c r="F12" s="9" t="str">
        <f t="shared" si="0"/>
        <v/>
      </c>
      <c r="G12" s="20"/>
      <c r="H12" s="20"/>
      <c r="I12" s="20"/>
    </row>
    <row r="13" spans="1:13" ht="30" hidden="1" customHeight="1">
      <c r="A13" s="21">
        <v>10</v>
      </c>
      <c r="B13" s="3"/>
      <c r="C13" s="3"/>
      <c r="D13" s="3"/>
      <c r="E13" s="3"/>
      <c r="F13" s="9" t="str">
        <f t="shared" si="0"/>
        <v/>
      </c>
      <c r="G13" s="20"/>
      <c r="H13" s="20"/>
      <c r="I13" s="20"/>
    </row>
    <row r="14" spans="1:13" ht="30" hidden="1" customHeight="1">
      <c r="A14" s="3"/>
      <c r="B14" s="3"/>
      <c r="C14" s="3"/>
      <c r="D14" s="3"/>
      <c r="E14" s="3"/>
      <c r="F14" s="9" t="str">
        <f t="shared" si="0"/>
        <v/>
      </c>
      <c r="G14" s="20"/>
      <c r="H14" s="20"/>
      <c r="I14" s="3"/>
    </row>
    <row r="15" spans="1:13" ht="47.1" customHeight="1">
      <c r="A15" s="3"/>
      <c r="B15" s="3" t="s">
        <v>13</v>
      </c>
      <c r="C15" s="3">
        <f>MIN(F5:F14)</f>
        <v>16.8</v>
      </c>
      <c r="D15" s="3"/>
      <c r="E15" s="3"/>
      <c r="F15" s="3">
        <f>MIN(F5:F14)</f>
        <v>16.8</v>
      </c>
      <c r="G15" s="3" t="s">
        <v>14</v>
      </c>
      <c r="H15" s="27">
        <v>0.3</v>
      </c>
      <c r="I15" s="28"/>
    </row>
    <row r="16" spans="1:13" ht="30" customHeight="1">
      <c r="A16" s="22"/>
      <c r="B16" s="22"/>
      <c r="C16" s="23"/>
      <c r="D16" s="23"/>
      <c r="E16" s="23"/>
      <c r="F16" s="23"/>
      <c r="G16" s="22"/>
      <c r="H16" s="22"/>
      <c r="I16" s="22"/>
    </row>
    <row r="17" spans="1:9" ht="24" hidden="1" customHeight="1">
      <c r="A17" s="22"/>
      <c r="B17" s="22" t="s">
        <v>15</v>
      </c>
      <c r="C17" s="23"/>
      <c r="D17" s="23"/>
      <c r="E17" s="23"/>
      <c r="F17" s="23"/>
      <c r="G17" s="22"/>
      <c r="H17" s="22"/>
      <c r="I17" s="22"/>
    </row>
    <row r="18" spans="1:9" ht="24" customHeight="1">
      <c r="A18" s="22"/>
      <c r="B18" s="22"/>
      <c r="C18" s="23"/>
      <c r="D18" s="23"/>
      <c r="E18" s="23"/>
      <c r="F18" s="23"/>
      <c r="G18" s="22"/>
      <c r="H18" s="22"/>
      <c r="I18" s="22"/>
    </row>
    <row r="19" spans="1:9" ht="24" customHeight="1">
      <c r="A19" s="22"/>
      <c r="B19" s="22"/>
      <c r="C19" s="23"/>
      <c r="D19" s="23"/>
      <c r="E19" s="23"/>
      <c r="F19" s="23"/>
      <c r="G19" s="22"/>
      <c r="H19" s="22"/>
      <c r="I19" s="22"/>
    </row>
    <row r="20" spans="1:9" ht="24" customHeight="1">
      <c r="A20" s="22"/>
      <c r="B20" s="22"/>
      <c r="C20" s="23"/>
      <c r="D20" s="23"/>
      <c r="E20" s="23"/>
      <c r="F20" s="23"/>
      <c r="G20" s="22"/>
      <c r="H20" s="22"/>
      <c r="I20" s="22"/>
    </row>
    <row r="21" spans="1:9" ht="24" customHeight="1">
      <c r="A21" s="22"/>
      <c r="B21" s="22"/>
      <c r="C21" s="23"/>
      <c r="D21" s="23"/>
      <c r="E21" s="23"/>
      <c r="F21" s="23"/>
      <c r="G21" s="22"/>
      <c r="H21" s="22"/>
      <c r="I21" s="22"/>
    </row>
  </sheetData>
  <mergeCells count="3">
    <mergeCell ref="A1:I1"/>
    <mergeCell ref="A2:I2"/>
    <mergeCell ref="H15:I15"/>
  </mergeCells>
  <phoneticPr fontId="3" type="noConversion"/>
  <pageMargins left="0.75" right="0.75" top="1" bottom="1" header="0.51" footer="0.51"/>
  <pageSetup paperSize="9" scale="72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总得分表(5次 ) (2)</vt:lpstr>
      <vt:lpstr>'总得分表(5次 )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�</dc:creator>
  <cp:lastModifiedBy>�</cp:lastModifiedBy>
  <dcterms:created xsi:type="dcterms:W3CDTF">2026-02-26T03:46:22Z</dcterms:created>
  <dcterms:modified xsi:type="dcterms:W3CDTF">2026-02-26T03:53:18Z</dcterms:modified>
</cp:coreProperties>
</file>